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<sst xmlns="http://schemas.openxmlformats.org/spreadsheetml/2006/main" count="162" uniqueCount="113">
  <si>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</si>
  <si>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</si>
  <si>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</si>
  <si>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</si>
  <si>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</si>
  <si>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</si>
  <si>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</si>
  <si>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</si>
  <si>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</si>
  <si>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</si>
  <si>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</si>
  <si>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</si>
  <si>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</si>
  <si>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</si>
  <si>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</si>
  <si>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</si>
  <si>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</si>
  <si>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</si>
  <si>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</si>
  <si>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</si>
  <si>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</si>
  <si>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</si>
  <si>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</si>
  <si>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</si>
  <si>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</si>
  <si>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</si>
  <si>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</si>
  <si>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</si>
  <si>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</si>
  <si>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</si>
  <si>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</si>
  <si>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</si>
  <si>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</si>
  <si>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</si>
  <si>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</si>
  <si>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</si>
  <si>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</si>
  <si>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</si>
  <si>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</si>
  <si>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</si>
  <si>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</si>
  <si>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</si>
  <si>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</si>
  <si>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</si>
  <si>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</si>
  <si>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</si>
  <si>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</si>
  <si>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</si>
  <si>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</si>
  <si>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</si>
  <si>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</si>
  <si>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</si>
  <si>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</si>
  <si>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</si>
  <si>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</si>
  <si>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</si>
  <si>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</si>
  <si>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</si>
  <si>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</si>
  <si>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</si>
  <si>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</si>
  <si>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</si>
  <si>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</si>
  <si>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</si>
  <si>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</si>
  <si>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</si>
  <si>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</si>
  <si>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</si>
  <si>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</si>
  <si>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</si>
  <si>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</si>
  <si>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</si>
  <si>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</si>
  <si>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</si>
  <si>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</si>
  <si>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</si>
  <si>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</si>
  <si>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</si>
  <si>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</si>
  <si>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</si>
  <si>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</si>
  <si>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</si>
  <si>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</si>
  <si>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</si>
  <si>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</si>
  <si>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</si>
  <si>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</si>
  <si>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</si>
  <si>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</si>
  <si>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</si>
  <si>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</si>
  <si>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</si>
  <si>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</si>
  <si>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</si>
  <si>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</si>
  <si>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</si>
  <si>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</si>
  <si>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</si>
  <si>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</si>
  <si>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</si>
  <si>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</si>
  <si>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</si>
  <si>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</si>
  <si>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</si>
  <si>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</si>
  <si>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</si>
  <si>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</si>
  <si>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</si>
  <si>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</si>
  <si>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</si>
  <si>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</si>
  <si>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</si>
  <si>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02.11.2016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</si>
</sst>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2208016"/>
        <c:axId val="42763281"/>
      </c:bar3D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63281"/>
        <c:crosses val="autoZero"/>
        <c:auto val="1"/>
        <c:lblOffset val="100"/>
        <c:tickLblSkip val="1"/>
        <c:noMultiLvlLbl val="0"/>
      </c:catAx>
      <c:valAx>
        <c:axId val="42763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9325210"/>
        <c:axId val="41273707"/>
      </c:bar3D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5919044"/>
        <c:axId val="54835941"/>
      </c:bar3D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35941"/>
        <c:crosses val="autoZero"/>
        <c:auto val="1"/>
        <c:lblOffset val="100"/>
        <c:tickLblSkip val="1"/>
        <c:noMultiLvlLbl val="0"/>
      </c:cat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23761422"/>
        <c:axId val="12526207"/>
      </c:bar3D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26207"/>
        <c:crosses val="autoZero"/>
        <c:auto val="1"/>
        <c:lblOffset val="100"/>
        <c:tickLblSkip val="1"/>
        <c:noMultiLvlLbl val="0"/>
      </c:cat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5627000"/>
        <c:axId val="7989817"/>
      </c:bar3D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89817"/>
        <c:crosses val="autoZero"/>
        <c:auto val="1"/>
        <c:lblOffset val="100"/>
        <c:tickLblSkip val="2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799490"/>
        <c:axId val="43195411"/>
      </c:bar3D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53214380"/>
        <c:axId val="9167373"/>
      </c:bar3D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167373"/>
        <c:crosses val="autoZero"/>
        <c:auto val="1"/>
        <c:lblOffset val="100"/>
        <c:tickLblSkip val="1"/>
        <c:noMultiLvlLbl val="0"/>
      </c:catAx>
      <c:valAx>
        <c:axId val="9167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5397494"/>
        <c:axId val="4359719"/>
      </c:bar3D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9237472"/>
        <c:axId val="17592929"/>
      </c:bar3D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6" sqref="D96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406799.8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+2025.4+693.8+268.2+17968.9+60.5+5.3-0.4+36.7</f>
        <v>331586.5000000001</v>
      </c>
      <c r="E6" s="3">
        <f>D6/D150*100</f>
        <v>26.86123057797661</v>
      </c>
      <c r="F6" s="3">
        <f>D6/B6*100</f>
        <v>81.51097911060923</v>
      </c>
      <c r="G6" s="3">
        <f aca="true" t="shared" si="0" ref="G6:G43">D6/C6*100</f>
        <v>73.6288183736695</v>
      </c>
      <c r="H6" s="47">
        <f>B6-D6</f>
        <v>75213.29999999987</v>
      </c>
      <c r="I6" s="47">
        <f aca="true" t="shared" si="1" ref="I6:I43">C6-D6</f>
        <v>118762.29999999987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</f>
        <v>143489.6</v>
      </c>
      <c r="E7" s="95">
        <f>D7/D6*100</f>
        <v>43.273655592130545</v>
      </c>
      <c r="F7" s="95">
        <f>D7/B7*100</f>
        <v>83.62220537353862</v>
      </c>
      <c r="G7" s="95">
        <f>D7/C7*100</f>
        <v>76.36585033550189</v>
      </c>
      <c r="H7" s="105">
        <f>B7-D7</f>
        <v>28103.100000000006</v>
      </c>
      <c r="I7" s="105">
        <f t="shared" si="1"/>
        <v>44408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77.21580944941962</v>
      </c>
      <c r="F8" s="1">
        <f>D8/B8*100</f>
        <v>90.1060668820686</v>
      </c>
      <c r="G8" s="1">
        <f t="shared" si="0"/>
        <v>81.94060937033949</v>
      </c>
      <c r="H8" s="44">
        <f>B8-D8</f>
        <v>28113.700000000128</v>
      </c>
      <c r="I8" s="44">
        <f t="shared" si="1"/>
        <v>56429.600000000035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</f>
        <v>52.49999999999999</v>
      </c>
      <c r="E9" s="12">
        <f>D9/D6*100</f>
        <v>0.01583297269339975</v>
      </c>
      <c r="F9" s="120">
        <f>D9/B9*100</f>
        <v>63.7135922330097</v>
      </c>
      <c r="G9" s="1">
        <f t="shared" si="0"/>
        <v>61.26021003500583</v>
      </c>
      <c r="H9" s="44">
        <f aca="true" t="shared" si="2" ref="H9:H43">B9-D9</f>
        <v>29.900000000000013</v>
      </c>
      <c r="I9" s="44">
        <f t="shared" si="1"/>
        <v>33.20000000000001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</f>
        <v>21273.200000000008</v>
      </c>
      <c r="E10" s="1">
        <f>D10/D6*100</f>
        <v>6.415580851452035</v>
      </c>
      <c r="F10" s="1">
        <f aca="true" t="shared" si="3" ref="F10:F41">D10/B10*100</f>
        <v>71.79663716933631</v>
      </c>
      <c r="G10" s="1">
        <f t="shared" si="0"/>
        <v>67.12991012824399</v>
      </c>
      <c r="H10" s="44">
        <f t="shared" si="2"/>
        <v>8356.599999999991</v>
      </c>
      <c r="I10" s="44">
        <f t="shared" si="1"/>
        <v>10416.399999999994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</f>
        <v>33950.3</v>
      </c>
      <c r="E11" s="1">
        <f>D11/D6*100</f>
        <v>10.238746149194853</v>
      </c>
      <c r="F11" s="1">
        <f t="shared" si="3"/>
        <v>52.8827462024449</v>
      </c>
      <c r="G11" s="1">
        <f t="shared" si="0"/>
        <v>45.27865800311547</v>
      </c>
      <c r="H11" s="44">
        <f t="shared" si="2"/>
        <v>30248.899999999994</v>
      </c>
      <c r="I11" s="44">
        <f t="shared" si="1"/>
        <v>41030.5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</f>
        <v>10278.5</v>
      </c>
      <c r="E12" s="1">
        <f>D12/D6*100</f>
        <v>3.099794472935417</v>
      </c>
      <c r="F12" s="1">
        <f t="shared" si="3"/>
        <v>77.10571325691652</v>
      </c>
      <c r="G12" s="1">
        <f t="shared" si="0"/>
        <v>69.73202170963366</v>
      </c>
      <c r="H12" s="44">
        <f t="shared" si="2"/>
        <v>3051.8999999999996</v>
      </c>
      <c r="I12" s="44">
        <f t="shared" si="1"/>
        <v>4461.5</v>
      </c>
    </row>
    <row r="13" spans="1:9" ht="18.75" thickBot="1">
      <c r="A13" s="23" t="s">
        <v>29</v>
      </c>
      <c r="B13" s="43">
        <f>B6-B8-B9-B10-B11-B12</f>
        <v>15407.099999999971</v>
      </c>
      <c r="C13" s="43">
        <f>C6-C8-C9-C10-C11-C12</f>
        <v>16385.900000000038</v>
      </c>
      <c r="D13" s="43">
        <f>D6-D8-D9-D10-D11-D12</f>
        <v>9994.800000000207</v>
      </c>
      <c r="E13" s="1">
        <f>D13/D6*100</f>
        <v>3.0142361043046693</v>
      </c>
      <c r="F13" s="1">
        <f t="shared" si="3"/>
        <v>64.87139046284003</v>
      </c>
      <c r="G13" s="1">
        <f t="shared" si="0"/>
        <v>60.99634441806787</v>
      </c>
      <c r="H13" s="44">
        <f t="shared" si="2"/>
        <v>5412.299999999765</v>
      </c>
      <c r="I13" s="44">
        <f t="shared" si="1"/>
        <v>6391.099999999831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</f>
        <v>201185.49999999997</v>
      </c>
      <c r="E18" s="3">
        <f>D18/D150*100</f>
        <v>16.29767829644907</v>
      </c>
      <c r="F18" s="3">
        <f>D18/B18*100</f>
        <v>84.33686201503332</v>
      </c>
      <c r="G18" s="3">
        <f t="shared" si="0"/>
        <v>77.1600227047841</v>
      </c>
      <c r="H18" s="47">
        <f>B18-D18</f>
        <v>37364.40000000002</v>
      </c>
      <c r="I18" s="47">
        <f t="shared" si="1"/>
        <v>59552.50000000003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</f>
        <v>148340.69999999995</v>
      </c>
      <c r="E19" s="95">
        <f>D19/D18*100</f>
        <v>73.73329588862019</v>
      </c>
      <c r="F19" s="95">
        <f t="shared" si="3"/>
        <v>85.28459589469924</v>
      </c>
      <c r="G19" s="95">
        <f t="shared" si="0"/>
        <v>77.44936237975276</v>
      </c>
      <c r="H19" s="105">
        <f t="shared" si="2"/>
        <v>25595.400000000052</v>
      </c>
      <c r="I19" s="105">
        <f t="shared" si="1"/>
        <v>43191.80000000005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78.43651754226822</v>
      </c>
      <c r="F20" s="1">
        <f t="shared" si="3"/>
        <v>90.65610142266567</v>
      </c>
      <c r="G20" s="1">
        <f t="shared" si="0"/>
        <v>83.23561152786759</v>
      </c>
      <c r="H20" s="44">
        <f t="shared" si="2"/>
        <v>16264.700000000012</v>
      </c>
      <c r="I20" s="44">
        <f t="shared" si="1"/>
        <v>31782.899999999994</v>
      </c>
    </row>
    <row r="21" spans="1:9" ht="18">
      <c r="A21" s="23" t="s">
        <v>2</v>
      </c>
      <c r="B21" s="42">
        <v>21236.8</v>
      </c>
      <c r="C21" s="43">
        <f>20454.1+500+110+1045.6+41</f>
        <v>22150.699999999997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</f>
        <v>17496.299999999996</v>
      </c>
      <c r="E21" s="1">
        <f>D21/D18*100</f>
        <v>8.69660089817606</v>
      </c>
      <c r="F21" s="1">
        <f t="shared" si="3"/>
        <v>82.38670609508021</v>
      </c>
      <c r="G21" s="1">
        <f t="shared" si="0"/>
        <v>78.9875714988691</v>
      </c>
      <c r="H21" s="44">
        <f t="shared" si="2"/>
        <v>3740.5000000000036</v>
      </c>
      <c r="I21" s="44">
        <f t="shared" si="1"/>
        <v>4654.4000000000015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</f>
        <v>3630.9</v>
      </c>
      <c r="E22" s="1">
        <f>D22/D18*100</f>
        <v>1.8047523305606021</v>
      </c>
      <c r="F22" s="1">
        <f t="shared" si="3"/>
        <v>87.70289855072464</v>
      </c>
      <c r="G22" s="1">
        <f t="shared" si="0"/>
        <v>80.49526681002949</v>
      </c>
      <c r="H22" s="44">
        <f t="shared" si="2"/>
        <v>509.0999999999999</v>
      </c>
      <c r="I22" s="44">
        <f t="shared" si="1"/>
        <v>879.7999999999997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</f>
        <v>16052.899999999994</v>
      </c>
      <c r="E23" s="1">
        <f>D23/D18*100</f>
        <v>7.979153567230241</v>
      </c>
      <c r="F23" s="1">
        <f t="shared" si="3"/>
        <v>64.56957371668528</v>
      </c>
      <c r="G23" s="1">
        <f t="shared" si="0"/>
        <v>54.00761689443332</v>
      </c>
      <c r="H23" s="44">
        <f t="shared" si="2"/>
        <v>8808.500000000007</v>
      </c>
      <c r="I23" s="44">
        <f t="shared" si="1"/>
        <v>13670.500000000007</v>
      </c>
    </row>
    <row r="24" spans="1:9" ht="18">
      <c r="A24" s="23" t="s">
        <v>14</v>
      </c>
      <c r="B24" s="42">
        <v>1506</v>
      </c>
      <c r="C24" s="43">
        <f>1591.6+29.5</f>
        <v>1621.1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0.6325505565758964</v>
      </c>
      <c r="F24" s="1">
        <f t="shared" si="3"/>
        <v>84.5019920318725</v>
      </c>
      <c r="G24" s="1">
        <f t="shared" si="0"/>
        <v>78.50225155758436</v>
      </c>
      <c r="H24" s="44">
        <f t="shared" si="2"/>
        <v>233.4000000000001</v>
      </c>
      <c r="I24" s="44">
        <f t="shared" si="1"/>
        <v>348.5</v>
      </c>
    </row>
    <row r="25" spans="1:9" ht="18.75" thickBot="1">
      <c r="A25" s="23" t="s">
        <v>29</v>
      </c>
      <c r="B25" s="43">
        <f>B18-B20-B21-B22-B23-B24</f>
        <v>12738.099999999984</v>
      </c>
      <c r="C25" s="43">
        <f>C18-C20-C21-C22-C23-C24</f>
        <v>13146.300000000016</v>
      </c>
      <c r="D25" s="43">
        <f>D18-D20-D21-D22-D23-D24</f>
        <v>4929.899999999985</v>
      </c>
      <c r="E25" s="1">
        <f>D25/D18*100</f>
        <v>2.450425105188985</v>
      </c>
      <c r="F25" s="1">
        <f t="shared" si="3"/>
        <v>38.70200422354975</v>
      </c>
      <c r="G25" s="1">
        <f t="shared" si="0"/>
        <v>37.500285251363344</v>
      </c>
      <c r="H25" s="44">
        <f t="shared" si="2"/>
        <v>7808.199999999999</v>
      </c>
      <c r="I25" s="44">
        <f t="shared" si="1"/>
        <v>8216.40000000003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</f>
        <v>38794.1</v>
      </c>
      <c r="E33" s="3">
        <f>D33/D150*100</f>
        <v>3.1426408046319194</v>
      </c>
      <c r="F33" s="3">
        <f>D33/B33*100</f>
        <v>85.6675021254513</v>
      </c>
      <c r="G33" s="3">
        <f t="shared" si="0"/>
        <v>77.61381255814418</v>
      </c>
      <c r="H33" s="47">
        <f t="shared" si="2"/>
        <v>6490.4000000000015</v>
      </c>
      <c r="I33" s="47">
        <f t="shared" si="1"/>
        <v>11189.400000000001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</f>
        <v>29247.79999999999</v>
      </c>
      <c r="E34" s="1">
        <f>D34/D33*100</f>
        <v>75.39239214210406</v>
      </c>
      <c r="F34" s="1">
        <f t="shared" si="3"/>
        <v>88.86127483745516</v>
      </c>
      <c r="G34" s="1">
        <f t="shared" si="0"/>
        <v>80.46317260579981</v>
      </c>
      <c r="H34" s="44">
        <f t="shared" si="2"/>
        <v>3666.2000000000116</v>
      </c>
      <c r="I34" s="44">
        <f t="shared" si="1"/>
        <v>7101.500000000007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</f>
        <v>1325.4999999999993</v>
      </c>
      <c r="E36" s="1">
        <f>D36/D33*100</f>
        <v>3.416756671761942</v>
      </c>
      <c r="F36" s="1">
        <f t="shared" si="3"/>
        <v>47.858896591565546</v>
      </c>
      <c r="G36" s="1">
        <f t="shared" si="0"/>
        <v>39.16499231769292</v>
      </c>
      <c r="H36" s="44">
        <f t="shared" si="2"/>
        <v>1444.1000000000006</v>
      </c>
      <c r="I36" s="44">
        <f t="shared" si="1"/>
        <v>2058.9000000000005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</f>
        <v>846.5</v>
      </c>
      <c r="E37" s="17">
        <f>D37/D33*100</f>
        <v>2.1820328348898417</v>
      </c>
      <c r="F37" s="17">
        <f t="shared" si="3"/>
        <v>92.48333879602316</v>
      </c>
      <c r="G37" s="17">
        <f t="shared" si="0"/>
        <v>91.09006779296244</v>
      </c>
      <c r="H37" s="53">
        <f t="shared" si="2"/>
        <v>68.79999999999995</v>
      </c>
      <c r="I37" s="53">
        <f t="shared" si="1"/>
        <v>82.79999999999995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</f>
        <v>30.3</v>
      </c>
      <c r="E38" s="1">
        <f>D38/D33*100</f>
        <v>0.07810466024472794</v>
      </c>
      <c r="F38" s="1">
        <f t="shared" si="3"/>
        <v>54.39856373429084</v>
      </c>
      <c r="G38" s="1">
        <f t="shared" si="0"/>
        <v>49.83552631578947</v>
      </c>
      <c r="H38" s="44">
        <f t="shared" si="2"/>
        <v>25.400000000000002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7344.00000000001</v>
      </c>
      <c r="E39" s="1">
        <f>D39/D33*100</f>
        <v>18.930713690999433</v>
      </c>
      <c r="F39" s="1">
        <f t="shared" si="3"/>
        <v>85.09947971587168</v>
      </c>
      <c r="G39" s="1">
        <f t="shared" si="0"/>
        <v>79.3114247761807</v>
      </c>
      <c r="H39" s="44">
        <f>B39-D39</f>
        <v>1285.8999999999896</v>
      </c>
      <c r="I39" s="44">
        <f t="shared" si="1"/>
        <v>1915.6999999999962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</f>
        <v>930.3000000000001</v>
      </c>
      <c r="E43" s="3">
        <f>D43/D150*100</f>
        <v>0.07536194268069307</v>
      </c>
      <c r="F43" s="3">
        <f>D43/B43*100</f>
        <v>70.62708776191923</v>
      </c>
      <c r="G43" s="3">
        <f t="shared" si="0"/>
        <v>64.5369406867846</v>
      </c>
      <c r="H43" s="47">
        <f t="shared" si="2"/>
        <v>386.9</v>
      </c>
      <c r="I43" s="47">
        <f t="shared" si="1"/>
        <v>511.19999999999993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</f>
        <v>6166.999999999999</v>
      </c>
      <c r="E45" s="3">
        <f>D45/D150*100</f>
        <v>0.49957766366960554</v>
      </c>
      <c r="F45" s="3">
        <f>D45/B45*100</f>
        <v>87.76773642638581</v>
      </c>
      <c r="G45" s="3">
        <f aca="true" t="shared" si="4" ref="G45:G76">D45/C45*100</f>
        <v>79.19711310020674</v>
      </c>
      <c r="H45" s="47">
        <f>B45-D45</f>
        <v>859.5000000000009</v>
      </c>
      <c r="I45" s="47">
        <f aca="true" t="shared" si="5" ref="I45:I77">C45-D45</f>
        <v>1619.9000000000015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</f>
        <v>5556.900000000001</v>
      </c>
      <c r="E46" s="1">
        <f>D46/D45*100</f>
        <v>90.10702124209504</v>
      </c>
      <c r="F46" s="1">
        <f aca="true" t="shared" si="6" ref="F46:F74">D46/B46*100</f>
        <v>89.9567772327716</v>
      </c>
      <c r="G46" s="1">
        <f t="shared" si="4"/>
        <v>82.28056147832268</v>
      </c>
      <c r="H46" s="44">
        <f aca="true" t="shared" si="7" ref="H46:H74">B46-D46</f>
        <v>620.3999999999996</v>
      </c>
      <c r="I46" s="44">
        <f t="shared" si="5"/>
        <v>1196.6999999999998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</f>
        <v>1.0999999999999999</v>
      </c>
      <c r="E47" s="1">
        <f>D47/D45*100</f>
        <v>0.01783687368250365</v>
      </c>
      <c r="F47" s="1">
        <f t="shared" si="6"/>
        <v>84.6153846153846</v>
      </c>
      <c r="G47" s="1">
        <f t="shared" si="4"/>
        <v>84.6153846153846</v>
      </c>
      <c r="H47" s="44">
        <f t="shared" si="7"/>
        <v>0.20000000000000018</v>
      </c>
      <c r="I47" s="44">
        <f t="shared" si="5"/>
        <v>0.20000000000000018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</f>
        <v>41.6</v>
      </c>
      <c r="E48" s="1">
        <f>D48/D45*100</f>
        <v>0.6745581319928653</v>
      </c>
      <c r="F48" s="1">
        <f t="shared" si="6"/>
        <v>73.75886524822695</v>
      </c>
      <c r="G48" s="1">
        <f t="shared" si="4"/>
        <v>58.84016973125884</v>
      </c>
      <c r="H48" s="44">
        <f t="shared" si="7"/>
        <v>14.799999999999997</v>
      </c>
      <c r="I48" s="44">
        <f t="shared" si="5"/>
        <v>29.1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5.0316199124371686</v>
      </c>
      <c r="F49" s="1">
        <f t="shared" si="6"/>
        <v>66.00723250372263</v>
      </c>
      <c r="G49" s="1">
        <f t="shared" si="4"/>
        <v>50.95238095238097</v>
      </c>
      <c r="H49" s="44">
        <f t="shared" si="7"/>
        <v>159.7999999999999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257.0999999999984</v>
      </c>
      <c r="E50" s="1">
        <f>D50/D45*100</f>
        <v>4.1689638397924185</v>
      </c>
      <c r="F50" s="1">
        <f t="shared" si="6"/>
        <v>79.99377722464173</v>
      </c>
      <c r="G50" s="1">
        <f t="shared" si="4"/>
        <v>72.97757592960495</v>
      </c>
      <c r="H50" s="44">
        <f t="shared" si="7"/>
        <v>64.30000000000143</v>
      </c>
      <c r="I50" s="44">
        <f t="shared" si="5"/>
        <v>95.20000000000181</v>
      </c>
    </row>
    <row r="51" spans="1:9" ht="18.75" thickBot="1">
      <c r="A51" s="22" t="s">
        <v>4</v>
      </c>
      <c r="B51" s="45">
        <v>15003.4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</f>
        <v>12036.09999999999</v>
      </c>
      <c r="E51" s="3">
        <f>D51/D150*100</f>
        <v>0.9750229800054702</v>
      </c>
      <c r="F51" s="3">
        <f>D51/B51*100</f>
        <v>80.22248290387506</v>
      </c>
      <c r="G51" s="3">
        <f t="shared" si="4"/>
        <v>72.6769357107921</v>
      </c>
      <c r="H51" s="47">
        <f>B51-D51</f>
        <v>2967.30000000001</v>
      </c>
      <c r="I51" s="47">
        <f t="shared" si="5"/>
        <v>4525.000000000009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68.38843146866513</v>
      </c>
      <c r="F52" s="1">
        <f t="shared" si="6"/>
        <v>88.35848773052231</v>
      </c>
      <c r="G52" s="1">
        <f t="shared" si="4"/>
        <v>79.6934754615779</v>
      </c>
      <c r="H52" s="44">
        <f t="shared" si="7"/>
        <v>1084.5000000000018</v>
      </c>
      <c r="I52" s="44">
        <f t="shared" si="5"/>
        <v>2097.4000000000033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</f>
        <v>194.90000000000006</v>
      </c>
      <c r="E54" s="1">
        <f>D54/D51*100</f>
        <v>1.6192952866792418</v>
      </c>
      <c r="F54" s="1">
        <f t="shared" si="6"/>
        <v>72.07840236686394</v>
      </c>
      <c r="G54" s="1">
        <f t="shared" si="4"/>
        <v>67.90940766550526</v>
      </c>
      <c r="H54" s="44">
        <f t="shared" si="7"/>
        <v>75.49999999999991</v>
      </c>
      <c r="I54" s="44">
        <f t="shared" si="5"/>
        <v>92.09999999999994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</f>
        <v>413.70000000000005</v>
      </c>
      <c r="E55" s="1">
        <f>D55/D51*100</f>
        <v>3.4371598773689187</v>
      </c>
      <c r="F55" s="1">
        <f t="shared" si="6"/>
        <v>52.1887220890627</v>
      </c>
      <c r="G55" s="1">
        <f t="shared" si="4"/>
        <v>44.336084021005256</v>
      </c>
      <c r="H55" s="44">
        <f t="shared" si="7"/>
        <v>379</v>
      </c>
      <c r="I55" s="44">
        <f t="shared" si="5"/>
        <v>519.4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1.6616678159869076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4415.500000000001</v>
      </c>
      <c r="C57" s="43">
        <f>C51-C52-C55-C54-C53-C56</f>
        <v>4800.299999999997</v>
      </c>
      <c r="D57" s="43">
        <f>D51-D52-D55-D54-D53-D56</f>
        <v>2996.199999999992</v>
      </c>
      <c r="E57" s="1">
        <f>D57/D51*100</f>
        <v>24.893445551299795</v>
      </c>
      <c r="F57" s="1">
        <f t="shared" si="6"/>
        <v>67.8564149020494</v>
      </c>
      <c r="G57" s="1">
        <f t="shared" si="4"/>
        <v>62.416932275066</v>
      </c>
      <c r="H57" s="44">
        <f>B57-D57</f>
        <v>1419.3000000000088</v>
      </c>
      <c r="I57" s="44">
        <f>C57-D57</f>
        <v>1804.1000000000054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5841.1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</f>
        <v>4551.699999999998</v>
      </c>
      <c r="E59" s="3">
        <f>D59/D150*100</f>
        <v>0.3687250935179087</v>
      </c>
      <c r="F59" s="3">
        <f>D59/B59*100</f>
        <v>77.92539076543797</v>
      </c>
      <c r="G59" s="3">
        <f t="shared" si="4"/>
        <v>74.47884281833946</v>
      </c>
      <c r="H59" s="47">
        <f>B59-D59</f>
        <v>1289.4000000000024</v>
      </c>
      <c r="I59" s="47">
        <f t="shared" si="5"/>
        <v>1559.7000000000016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29.593338752554004</v>
      </c>
      <c r="F60" s="1">
        <f t="shared" si="6"/>
        <v>89.1875786267629</v>
      </c>
      <c r="G60" s="1">
        <f t="shared" si="4"/>
        <v>82.00413977840009</v>
      </c>
      <c r="H60" s="44">
        <f t="shared" si="7"/>
        <v>163.29999999999995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6.847990860557599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</f>
        <v>208.70000000000002</v>
      </c>
      <c r="E62" s="1">
        <f>D62/D59*100</f>
        <v>4.585100072500387</v>
      </c>
      <c r="F62" s="1">
        <f t="shared" si="6"/>
        <v>39.1924882629108</v>
      </c>
      <c r="G62" s="1">
        <f t="shared" si="4"/>
        <v>33.2589641434263</v>
      </c>
      <c r="H62" s="44">
        <f t="shared" si="7"/>
        <v>323.79999999999995</v>
      </c>
      <c r="I62" s="44">
        <f t="shared" si="5"/>
        <v>418.79999999999995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56.56348177603976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155.10000000000008</v>
      </c>
      <c r="C64" s="43">
        <f>C59-C60-C62-C63-C61</f>
        <v>198.09999999999962</v>
      </c>
      <c r="D64" s="43">
        <f>D59-D60-D62-D63-D61</f>
        <v>109.69999999999777</v>
      </c>
      <c r="E64" s="1">
        <f>D64/D59*100</f>
        <v>2.4100885383482615</v>
      </c>
      <c r="F64" s="1">
        <f t="shared" si="6"/>
        <v>70.72856221792244</v>
      </c>
      <c r="G64" s="1">
        <f t="shared" si="4"/>
        <v>55.37607269055931</v>
      </c>
      <c r="H64" s="44">
        <f t="shared" si="7"/>
        <v>45.40000000000231</v>
      </c>
      <c r="I64" s="44">
        <f t="shared" si="5"/>
        <v>88.40000000000185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0.014540974643861556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55447.2</v>
      </c>
      <c r="C90" s="46">
        <f>50201.5+5861+2853.8+11.8-0.1+368.5+374.4+150.3</f>
        <v>59821.20000000001</v>
      </c>
      <c r="D90" s="47">
        <f>44075.1+103.3+46.5+25+15.6+5.7+164.2+1847.8+521.6+2.8+15.8</f>
        <v>46823.4</v>
      </c>
      <c r="E90" s="3">
        <f>D90/D150*100</f>
        <v>3.793080067628898</v>
      </c>
      <c r="F90" s="3">
        <f aca="true" t="shared" si="10" ref="F90:F96">D90/B90*100</f>
        <v>84.44682508765095</v>
      </c>
      <c r="G90" s="3">
        <f t="shared" si="8"/>
        <v>78.27225130890051</v>
      </c>
      <c r="H90" s="47">
        <f aca="true" t="shared" si="11" ref="H90:H96">B90-D90</f>
        <v>8623.799999999996</v>
      </c>
      <c r="I90" s="47">
        <f t="shared" si="9"/>
        <v>12997.80000000001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</f>
        <v>40140.39999999999</v>
      </c>
      <c r="E91" s="1">
        <f>D91/D90*100</f>
        <v>85.72722185915586</v>
      </c>
      <c r="F91" s="1">
        <f t="shared" si="10"/>
        <v>87.30596149788913</v>
      </c>
      <c r="G91" s="1">
        <f t="shared" si="8"/>
        <v>80.79676816147918</v>
      </c>
      <c r="H91" s="44">
        <f t="shared" si="11"/>
        <v>5836.30000000001</v>
      </c>
      <c r="I91" s="44">
        <f t="shared" si="9"/>
        <v>9540.30000000001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</f>
        <v>1278.6</v>
      </c>
      <c r="E92" s="1">
        <f>D92/D90*100</f>
        <v>2.730685939081741</v>
      </c>
      <c r="F92" s="1">
        <f t="shared" si="10"/>
        <v>69.86885245901638</v>
      </c>
      <c r="G92" s="1">
        <f t="shared" si="8"/>
        <v>60.271518808334115</v>
      </c>
      <c r="H92" s="44">
        <f t="shared" si="11"/>
        <v>551.4000000000001</v>
      </c>
      <c r="I92" s="44">
        <f t="shared" si="9"/>
        <v>842.8000000000002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7640.5</v>
      </c>
      <c r="C94" s="43">
        <f>C90-C91-C92-C93</f>
        <v>8019.100000000015</v>
      </c>
      <c r="D94" s="43">
        <f>D90-D91-D92-D93</f>
        <v>5404.400000000014</v>
      </c>
      <c r="E94" s="1">
        <f>D94/D90*100</f>
        <v>11.542092201762397</v>
      </c>
      <c r="F94" s="1">
        <f t="shared" si="10"/>
        <v>70.73359073359093</v>
      </c>
      <c r="G94" s="1">
        <f>D94/C94*100</f>
        <v>67.39409659438097</v>
      </c>
      <c r="H94" s="44">
        <f t="shared" si="11"/>
        <v>2236.099999999986</v>
      </c>
      <c r="I94" s="44">
        <f>C94-D94</f>
        <v>2614.7000000000007</v>
      </c>
    </row>
    <row r="95" spans="1:9" ht="18.75">
      <c r="A95" s="108" t="s">
        <v>12</v>
      </c>
      <c r="B95" s="111">
        <v>73728.7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</f>
        <v>67492.8</v>
      </c>
      <c r="E95" s="107">
        <f>D95/D150*100</f>
        <v>5.467471272664174</v>
      </c>
      <c r="F95" s="110">
        <f t="shared" si="10"/>
        <v>91.54209961656723</v>
      </c>
      <c r="G95" s="106">
        <f>D95/C95*100</f>
        <v>84.58380329348071</v>
      </c>
      <c r="H95" s="112">
        <f t="shared" si="11"/>
        <v>6235.899999999994</v>
      </c>
      <c r="I95" s="122">
        <f>C95-D95</f>
        <v>12301.199999999997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</f>
        <v>5231.599999999999</v>
      </c>
      <c r="E96" s="117">
        <f>D96/D95*100</f>
        <v>7.751345328686911</v>
      </c>
      <c r="F96" s="118">
        <f t="shared" si="10"/>
        <v>72.0199336462879</v>
      </c>
      <c r="G96" s="119">
        <f>D96/C96*100</f>
        <v>62.44822441062369</v>
      </c>
      <c r="H96" s="123">
        <f t="shared" si="11"/>
        <v>2032.500000000001</v>
      </c>
      <c r="I96" s="124">
        <f>C96-D96</f>
        <v>3145.9000000000005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</f>
        <v>6368.5</v>
      </c>
      <c r="E102" s="19">
        <f>D102/D150*100</f>
        <v>0.5159008190497623</v>
      </c>
      <c r="F102" s="19">
        <f>D102/B102*100</f>
        <v>66.68935546363683</v>
      </c>
      <c r="G102" s="19">
        <f aca="true" t="shared" si="12" ref="G102:G148">D102/C102*100</f>
        <v>60.43366862782311</v>
      </c>
      <c r="H102" s="79">
        <f aca="true" t="shared" si="13" ref="H102:H107">B102-D102</f>
        <v>3181</v>
      </c>
      <c r="I102" s="79">
        <f aca="true" t="shared" si="14" ref="I102:I148">C102-D102</f>
        <v>4169.5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</f>
        <v>109.3</v>
      </c>
      <c r="E103" s="83">
        <f>D103/D102*100</f>
        <v>1.7162597157886472</v>
      </c>
      <c r="F103" s="1">
        <f>D103/B103*100</f>
        <v>70.19910083493899</v>
      </c>
      <c r="G103" s="83">
        <f>D103/C103*100</f>
        <v>58.262260127931775</v>
      </c>
      <c r="H103" s="87">
        <f t="shared" si="13"/>
        <v>46.39999999999999</v>
      </c>
      <c r="I103" s="87">
        <f t="shared" si="14"/>
        <v>78.3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</f>
        <v>5344.700000000001</v>
      </c>
      <c r="E104" s="1">
        <f>D104/D102*100</f>
        <v>83.92400094213708</v>
      </c>
      <c r="F104" s="1">
        <f aca="true" t="shared" si="15" ref="F104:F148">D104/B104*100</f>
        <v>68.78104650863511</v>
      </c>
      <c r="G104" s="1">
        <f t="shared" si="12"/>
        <v>61.84635323250676</v>
      </c>
      <c r="H104" s="44">
        <f t="shared" si="13"/>
        <v>2425.8999999999996</v>
      </c>
      <c r="I104" s="44">
        <f t="shared" si="14"/>
        <v>3297.199999999999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914.4999999999991</v>
      </c>
      <c r="E106" s="84">
        <f>D106/D102*100</f>
        <v>14.359739342074256</v>
      </c>
      <c r="F106" s="84">
        <f t="shared" si="15"/>
        <v>56.33932971907342</v>
      </c>
      <c r="G106" s="84">
        <f t="shared" si="12"/>
        <v>53.526485220954</v>
      </c>
      <c r="H106" s="124">
        <f>B106-D106</f>
        <v>708.6999999999998</v>
      </c>
      <c r="I106" s="124">
        <f t="shared" si="14"/>
        <v>794.0000000000009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554937.2000000001</v>
      </c>
      <c r="C107" s="81">
        <f>SUM(C108:C147)-C115-C119+C148-C139-C140-C109-C112-C122-C123-C137-C131-C129</f>
        <v>586946.6</v>
      </c>
      <c r="D107" s="81">
        <f>SUM(D108:D147)-D115-D119+D148-D139-D140-D109-D112-D122-D123-D137-D131-D129</f>
        <v>518327.3000000001</v>
      </c>
      <c r="E107" s="82">
        <f>D107/D150*100</f>
        <v>41.988769507082026</v>
      </c>
      <c r="F107" s="82">
        <f>D107/B107*100</f>
        <v>93.40287513614155</v>
      </c>
      <c r="G107" s="82">
        <f t="shared" si="12"/>
        <v>88.30910682505021</v>
      </c>
      <c r="H107" s="81">
        <f t="shared" si="13"/>
        <v>36609.899999999965</v>
      </c>
      <c r="I107" s="81">
        <f t="shared" si="14"/>
        <v>68619.29999999987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</f>
        <v>980.0999999999997</v>
      </c>
      <c r="E108" s="6">
        <f>D108/D107*100</f>
        <v>0.18908901769210293</v>
      </c>
      <c r="F108" s="6">
        <f t="shared" si="15"/>
        <v>50.002550890260686</v>
      </c>
      <c r="G108" s="6">
        <f t="shared" si="12"/>
        <v>45.24512972024743</v>
      </c>
      <c r="H108" s="61">
        <f aca="true" t="shared" si="16" ref="H108:H148">B108-D108</f>
        <v>980.0000000000002</v>
      </c>
      <c r="I108" s="61">
        <f t="shared" si="14"/>
        <v>1186.1000000000001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47.403326191205</v>
      </c>
      <c r="F109" s="1">
        <f t="shared" si="15"/>
        <v>42.46800731261426</v>
      </c>
      <c r="G109" s="1">
        <f t="shared" si="12"/>
        <v>38.285949732179645</v>
      </c>
      <c r="H109" s="44">
        <f t="shared" si="16"/>
        <v>629.4</v>
      </c>
      <c r="I109" s="44">
        <f t="shared" si="14"/>
        <v>748.9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0.11618141664542841</v>
      </c>
      <c r="F110" s="6">
        <f>D110/B110*100</f>
        <v>80.7780013413816</v>
      </c>
      <c r="G110" s="6">
        <f t="shared" si="12"/>
        <v>77.37376333033534</v>
      </c>
      <c r="H110" s="61">
        <f t="shared" si="16"/>
        <v>143.30000000000018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0.00515118536106433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</f>
        <v>1178.1000000000001</v>
      </c>
      <c r="E114" s="6">
        <f>D114/D107*100</f>
        <v>0.22728881924606323</v>
      </c>
      <c r="F114" s="6">
        <f t="shared" si="15"/>
        <v>72.93382034297036</v>
      </c>
      <c r="G114" s="6">
        <f t="shared" si="12"/>
        <v>64.51807228915663</v>
      </c>
      <c r="H114" s="61">
        <f t="shared" si="16"/>
        <v>437.1999999999998</v>
      </c>
      <c r="I114" s="61">
        <f t="shared" si="14"/>
        <v>647.8999999999999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</f>
        <v>57</v>
      </c>
      <c r="E117" s="6">
        <f>D117/D107*100</f>
        <v>0.0109969125685643</v>
      </c>
      <c r="F117" s="6">
        <f>D117/B117*100</f>
        <v>51.81818181818182</v>
      </c>
      <c r="G117" s="6">
        <f t="shared" si="12"/>
        <v>51.81818181818182</v>
      </c>
      <c r="H117" s="61">
        <f t="shared" si="16"/>
        <v>53</v>
      </c>
      <c r="I117" s="61">
        <f t="shared" si="14"/>
        <v>53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</f>
        <v>184.79999999999998</v>
      </c>
      <c r="E118" s="6">
        <f>D118/D107*100</f>
        <v>0.035653148117029514</v>
      </c>
      <c r="F118" s="6">
        <f t="shared" si="15"/>
        <v>87.6660341555977</v>
      </c>
      <c r="G118" s="6">
        <f t="shared" si="12"/>
        <v>78.97435897435898</v>
      </c>
      <c r="H118" s="61">
        <f t="shared" si="16"/>
        <v>26.00000000000003</v>
      </c>
      <c r="I118" s="61">
        <f t="shared" si="14"/>
        <v>49.20000000000002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74.67532467532469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0.043756136325445324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26438.7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3776+7.6+1124+100+14.3+14.5+0.1+20.4+3015.8+9+1156.5+27+0.1+1146.6+5.2+681+29.9+16.3+480.3+117.6+5542.8+148.8+1446+310+974.1+0.1+1858.9+80.5+1043.3</f>
        <v>23146.699999999997</v>
      </c>
      <c r="E124" s="17">
        <f>D124/D107*100</f>
        <v>4.465653265803286</v>
      </c>
      <c r="F124" s="6">
        <f t="shared" si="15"/>
        <v>87.54855571567435</v>
      </c>
      <c r="G124" s="6">
        <f t="shared" si="12"/>
        <v>80.44310836171543</v>
      </c>
      <c r="H124" s="61">
        <f t="shared" si="16"/>
        <v>3292.0000000000036</v>
      </c>
      <c r="I124" s="61">
        <f t="shared" si="14"/>
        <v>5627.300000000003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0.010611055987211166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</f>
        <v>183</v>
      </c>
      <c r="E128" s="17">
        <f>D128/D107*100</f>
        <v>0.0353058771938117</v>
      </c>
      <c r="F128" s="6">
        <f t="shared" si="15"/>
        <v>21.27164942461932</v>
      </c>
      <c r="G128" s="6">
        <f t="shared" si="12"/>
        <v>18.61648016276704</v>
      </c>
      <c r="H128" s="61">
        <f t="shared" si="16"/>
        <v>677.3</v>
      </c>
      <c r="I128" s="61">
        <f t="shared" si="14"/>
        <v>800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55.13661202185794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</f>
        <v>23.1</v>
      </c>
      <c r="E132" s="17">
        <f>D132/D107*100</f>
        <v>0.00445664351462869</v>
      </c>
      <c r="F132" s="6">
        <f t="shared" si="15"/>
        <v>36.783439490445865</v>
      </c>
      <c r="G132" s="6">
        <f t="shared" si="12"/>
        <v>36.03744149765991</v>
      </c>
      <c r="H132" s="61">
        <f t="shared" si="16"/>
        <v>39.699999999999996</v>
      </c>
      <c r="I132" s="61">
        <f t="shared" si="14"/>
        <v>40.99999999999999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0.00324119528336632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</f>
        <v>220.1</v>
      </c>
      <c r="E136" s="17">
        <f>D136/D107*100</f>
        <v>0.042463516777912325</v>
      </c>
      <c r="F136" s="6">
        <f t="shared" si="15"/>
        <v>68.63111942625507</v>
      </c>
      <c r="G136" s="6">
        <f>D136/C136*100</f>
        <v>60.516909540830355</v>
      </c>
      <c r="H136" s="61">
        <f t="shared" si="16"/>
        <v>100.6</v>
      </c>
      <c r="I136" s="61">
        <f t="shared" si="14"/>
        <v>143.6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</f>
        <v>141.69999999999996</v>
      </c>
      <c r="E137" s="103">
        <f>D137/D136*100</f>
        <v>64.37982735120397</v>
      </c>
      <c r="F137" s="1">
        <f t="shared" si="15"/>
        <v>63.146167557932245</v>
      </c>
      <c r="G137" s="1">
        <f>D137/C137*100</f>
        <v>55.50332941637288</v>
      </c>
      <c r="H137" s="44">
        <f t="shared" si="16"/>
        <v>82.70000000000005</v>
      </c>
      <c r="I137" s="44">
        <f t="shared" si="14"/>
        <v>113.60000000000005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</f>
        <v>1027.6</v>
      </c>
      <c r="E138" s="17">
        <f>D138/D107*100</f>
        <v>0.19825311149923988</v>
      </c>
      <c r="F138" s="6">
        <f t="shared" si="15"/>
        <v>88.61676440151777</v>
      </c>
      <c r="G138" s="6">
        <f t="shared" si="12"/>
        <v>81.73719376391982</v>
      </c>
      <c r="H138" s="61">
        <f t="shared" si="16"/>
        <v>132</v>
      </c>
      <c r="I138" s="61">
        <f t="shared" si="14"/>
        <v>229.60000000000014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</f>
        <v>736</v>
      </c>
      <c r="E139" s="1">
        <f>D139/D138*100</f>
        <v>71.62319968859478</v>
      </c>
      <c r="F139" s="1">
        <f aca="true" t="shared" si="17" ref="F139:F147">D139/B139*100</f>
        <v>90.52890528905289</v>
      </c>
      <c r="G139" s="1">
        <f t="shared" si="12"/>
        <v>83.05122997066124</v>
      </c>
      <c r="H139" s="44">
        <f t="shared" si="16"/>
        <v>77</v>
      </c>
      <c r="I139" s="44">
        <f t="shared" si="14"/>
        <v>150.20000000000005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</f>
        <v>21.6</v>
      </c>
      <c r="E140" s="1">
        <f>D140/D138*100</f>
        <v>2.1019852082522386</v>
      </c>
      <c r="F140" s="1">
        <f t="shared" si="17"/>
        <v>72.00000000000001</v>
      </c>
      <c r="G140" s="1">
        <f>D140/C140*100</f>
        <v>54.961832061068705</v>
      </c>
      <c r="H140" s="44">
        <f t="shared" si="16"/>
        <v>8.399999999999999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v>499.1</v>
      </c>
      <c r="C141" s="53">
        <f>345+154.1</f>
        <v>499.1</v>
      </c>
      <c r="D141" s="76">
        <f>345</f>
        <v>345</v>
      </c>
      <c r="E141" s="17">
        <f>D141/D107*100</f>
        <v>0.06656026028341551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3220</v>
      </c>
      <c r="I142" s="61">
        <f t="shared" si="14"/>
        <v>3220</v>
      </c>
    </row>
    <row r="143" spans="1:9" s="2" customFormat="1" ht="18.75">
      <c r="A143" s="18" t="s">
        <v>92</v>
      </c>
      <c r="B143" s="73">
        <v>39981.9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</f>
        <v>32725.499999999996</v>
      </c>
      <c r="E143" s="17">
        <f>D143/D107*100</f>
        <v>6.313674776535983</v>
      </c>
      <c r="F143" s="99">
        <f t="shared" si="17"/>
        <v>81.8507874813353</v>
      </c>
      <c r="G143" s="6">
        <f t="shared" si="12"/>
        <v>79.67448994497734</v>
      </c>
      <c r="H143" s="61">
        <f t="shared" si="16"/>
        <v>7256.400000000005</v>
      </c>
      <c r="I143" s="61">
        <f t="shared" si="14"/>
        <v>8348.500000000004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0.40707869332755564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0.11627788079076673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v>445905.1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</f>
        <v>430448.1000000001</v>
      </c>
      <c r="E147" s="17">
        <f>D147/D107*100</f>
        <v>83.04561615797586</v>
      </c>
      <c r="F147" s="6">
        <f t="shared" si="17"/>
        <v>96.5335673442623</v>
      </c>
      <c r="G147" s="6">
        <f t="shared" si="12"/>
        <v>91.3983661395003</v>
      </c>
      <c r="H147" s="61">
        <f t="shared" si="16"/>
        <v>15456.999999999884</v>
      </c>
      <c r="I147" s="61">
        <f t="shared" si="14"/>
        <v>40510.09999999992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</f>
        <v>24167.999999999993</v>
      </c>
      <c r="E148" s="17">
        <f>D148/D107*100</f>
        <v>4.662690929071262</v>
      </c>
      <c r="F148" s="6">
        <f t="shared" si="15"/>
        <v>90.90909090909088</v>
      </c>
      <c r="G148" s="6">
        <f t="shared" si="12"/>
        <v>83.33333333333331</v>
      </c>
      <c r="H148" s="61">
        <f t="shared" si="16"/>
        <v>2416.8000000000065</v>
      </c>
      <c r="I148" s="61">
        <f t="shared" si="14"/>
        <v>4833.600000000006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567070.1000000001</v>
      </c>
      <c r="C149" s="77">
        <f>C43+C69+C72+C77+C79+C87+C102+C107+C100+C84+C98</f>
        <v>601045.9</v>
      </c>
      <c r="D149" s="53">
        <f>D43+D69+D72+D77+D79+D87+D102+D107+D100+D84+D98</f>
        <v>525805.6000000001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1414751.1999999997</v>
      </c>
      <c r="C150" s="47">
        <f>C6+C18+C33+C43+C51+C59+C69+C72+C77+C79+C87+C90+C95+C102+C107+C100+C84+C98+C45</f>
        <v>1532190.7999999998</v>
      </c>
      <c r="D150" s="47">
        <f>D6+D18+D33+D43+D51+D59+D69+D72+D77+D79+D87+D90+D95+D102+D107+D100+D84+D98+D45</f>
        <v>1234442.7000000002</v>
      </c>
      <c r="E150" s="31">
        <v>100</v>
      </c>
      <c r="F150" s="3">
        <f>D150/B150*100</f>
        <v>87.25510888416285</v>
      </c>
      <c r="G150" s="3">
        <f aca="true" t="shared" si="18" ref="G150:G156">D150/C150*100</f>
        <v>80.56716565587003</v>
      </c>
      <c r="H150" s="47">
        <f aca="true" t="shared" si="19" ref="H150:H156">B150-D150</f>
        <v>180308.49999999953</v>
      </c>
      <c r="I150" s="47">
        <f aca="true" t="shared" si="20" ref="I150:I156">C150-D150</f>
        <v>297748.0999999996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499346.7999999998</v>
      </c>
      <c r="E151" s="6">
        <f>D151/D150*100</f>
        <v>40.45119307684348</v>
      </c>
      <c r="F151" s="6">
        <f aca="true" t="shared" si="21" ref="F151:F156">D151/B151*100</f>
        <v>89.93399215109943</v>
      </c>
      <c r="G151" s="6">
        <f t="shared" si="18"/>
        <v>82.121857546321</v>
      </c>
      <c r="H151" s="61">
        <f t="shared" si="19"/>
        <v>55890.20000000007</v>
      </c>
      <c r="I151" s="72">
        <f t="shared" si="20"/>
        <v>108709.09999999986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59399.499999999985</v>
      </c>
      <c r="E152" s="6">
        <f>D152/D150*100</f>
        <v>4.811847483888881</v>
      </c>
      <c r="F152" s="6">
        <f t="shared" si="21"/>
        <v>57.07758388745818</v>
      </c>
      <c r="G152" s="6">
        <f t="shared" si="18"/>
        <v>48.58250753280572</v>
      </c>
      <c r="H152" s="61">
        <f t="shared" si="19"/>
        <v>44668.50000000003</v>
      </c>
      <c r="I152" s="72">
        <f t="shared" si="20"/>
        <v>62865.700000000026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25452.30000000001</v>
      </c>
      <c r="E153" s="6">
        <f>D153/D150*100</f>
        <v>2.0618453979273403</v>
      </c>
      <c r="F153" s="6">
        <f t="shared" si="21"/>
        <v>73.97118145569107</v>
      </c>
      <c r="G153" s="6">
        <f t="shared" si="18"/>
        <v>69.03292125262412</v>
      </c>
      <c r="H153" s="61">
        <f t="shared" si="19"/>
        <v>8956.099999999999</v>
      </c>
      <c r="I153" s="72">
        <f t="shared" si="20"/>
        <v>11417.499999999993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26592.2</v>
      </c>
      <c r="C154" s="60">
        <f>C12+C24+C104+C63+C38+C93+C129+C56</f>
        <v>29111.600000000002</v>
      </c>
      <c r="D154" s="60">
        <f>D12+D24+D104+D63+D38+D93+D129+D56</f>
        <v>19801.600000000002</v>
      </c>
      <c r="E154" s="6">
        <f>D154/D150*100</f>
        <v>1.6040922758099665</v>
      </c>
      <c r="F154" s="6">
        <f t="shared" si="21"/>
        <v>74.46394055399705</v>
      </c>
      <c r="G154" s="6">
        <f t="shared" si="18"/>
        <v>68.01962104453207</v>
      </c>
      <c r="H154" s="61">
        <f t="shared" si="19"/>
        <v>6790.5999999999985</v>
      </c>
      <c r="I154" s="72">
        <f t="shared" si="20"/>
        <v>9310</v>
      </c>
      <c r="K154" s="39"/>
      <c r="L154" s="90"/>
    </row>
    <row r="155" spans="1:12" ht="18.75">
      <c r="A155" s="18" t="s">
        <v>2</v>
      </c>
      <c r="B155" s="60">
        <f>B9+B21+B47+B53+B122</f>
        <v>21409.5</v>
      </c>
      <c r="C155" s="60">
        <f>C9+C21+C47+C53+C122</f>
        <v>22329.699999999997</v>
      </c>
      <c r="D155" s="60">
        <f>D9+D21+D47+D53+D122</f>
        <v>17629.899999999994</v>
      </c>
      <c r="E155" s="6">
        <f>D155/D150*100</f>
        <v>1.4281667346730627</v>
      </c>
      <c r="F155" s="6">
        <f t="shared" si="21"/>
        <v>82.34615474438914</v>
      </c>
      <c r="G155" s="6">
        <f t="shared" si="18"/>
        <v>78.95269528923362</v>
      </c>
      <c r="H155" s="61">
        <f t="shared" si="19"/>
        <v>3779.600000000006</v>
      </c>
      <c r="I155" s="72">
        <f t="shared" si="20"/>
        <v>4699.800000000003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673036.0999999999</v>
      </c>
      <c r="C156" s="78">
        <f>C150-C151-C152-C153-C154-C155</f>
        <v>713558.6000000002</v>
      </c>
      <c r="D156" s="78">
        <f>D150-D151-D152-D153-D154-D155</f>
        <v>612812.6000000003</v>
      </c>
      <c r="E156" s="36">
        <f>D156/D150*100</f>
        <v>49.64285503085726</v>
      </c>
      <c r="F156" s="36">
        <f t="shared" si="21"/>
        <v>91.05196586037516</v>
      </c>
      <c r="G156" s="36">
        <f t="shared" si="18"/>
        <v>85.88118761374331</v>
      </c>
      <c r="H156" s="127">
        <f t="shared" si="19"/>
        <v>60223.499999999534</v>
      </c>
      <c r="I156" s="127">
        <f t="shared" si="20"/>
        <v>100745.99999999988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1532190.7999999998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1234442.7000000002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1532190.7999999998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1234442.7000000002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2016-11-02T06:03:12Z</dcterms:modified>
  <cp:category/>
  <cp:version/>
  <cp:contentType/>
  <cp:contentStatus/>
</cp:coreProperties>
</file>